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fcfr.sharepoint.com/sites/FFC-Equipements/Documents partages/LABEL TERRITORIAL/DOCS pour ENVOI/"/>
    </mc:Choice>
  </mc:AlternateContent>
  <xr:revisionPtr revIDLastSave="559" documentId="11_71B652FFB002BC0A58101D638D227C912A5D5418" xr6:coauthVersionLast="47" xr6:coauthVersionMax="47" xr10:uidLastSave="{131A28CE-9BC5-42E6-A917-5DF3A8BC25FB}"/>
  <bookViews>
    <workbookView xWindow="-108" yWindow="-108" windowWidth="23256" windowHeight="12576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0" i="1"/>
  <c r="G67" i="1"/>
  <c r="I67" i="1" s="1"/>
  <c r="G66" i="1"/>
  <c r="I66" i="1" s="1"/>
  <c r="G65" i="1"/>
  <c r="I65" i="1" s="1"/>
  <c r="G64" i="1"/>
  <c r="G63" i="1"/>
  <c r="I63" i="1" s="1"/>
  <c r="G62" i="1"/>
  <c r="I62" i="1" s="1"/>
  <c r="G61" i="1"/>
  <c r="G60" i="1"/>
  <c r="G58" i="1"/>
  <c r="I58" i="1"/>
  <c r="I64" i="1"/>
  <c r="I6" i="1"/>
  <c r="G7" i="1"/>
  <c r="I7" i="1" s="1"/>
  <c r="G8" i="1"/>
  <c r="G10" i="1"/>
  <c r="I10" i="1" s="1"/>
  <c r="G11" i="1"/>
  <c r="I11" i="1" s="1"/>
  <c r="G13" i="1"/>
  <c r="I13" i="1" s="1"/>
  <c r="G14" i="1"/>
  <c r="I14" i="1" s="1"/>
  <c r="G15" i="1"/>
  <c r="I15" i="1" s="1"/>
  <c r="G17" i="1"/>
  <c r="I17" i="1" s="1"/>
  <c r="G18" i="1"/>
  <c r="G19" i="1"/>
  <c r="I20" i="1"/>
  <c r="G21" i="1"/>
  <c r="I21" i="1" s="1"/>
  <c r="I9" i="1"/>
  <c r="G27" i="1"/>
  <c r="I27" i="1" s="1"/>
  <c r="G44" i="1"/>
  <c r="I44" i="1" s="1"/>
  <c r="G45" i="1"/>
  <c r="I45" i="1" s="1"/>
  <c r="G46" i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G43" i="1"/>
  <c r="G26" i="1"/>
  <c r="I26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25" i="1"/>
  <c r="I25" i="1" s="1"/>
  <c r="I8" i="1"/>
  <c r="I16" i="1"/>
  <c r="I18" i="1"/>
  <c r="I19" i="1"/>
  <c r="I12" i="1"/>
  <c r="I24" i="1"/>
  <c r="I40" i="1"/>
  <c r="I42" i="1"/>
  <c r="I43" i="1"/>
  <c r="I46" i="1"/>
  <c r="I54" i="1"/>
  <c r="I59" i="1"/>
  <c r="I60" i="1"/>
  <c r="I61" i="1"/>
  <c r="D68" i="1"/>
  <c r="D55" i="1"/>
  <c r="D39" i="1"/>
  <c r="D22" i="1"/>
  <c r="I22" i="1" l="1"/>
  <c r="H74" i="1" s="1"/>
  <c r="I74" i="1" s="1"/>
  <c r="I68" i="1"/>
  <c r="H80" i="1" s="1"/>
  <c r="I80" i="1" s="1"/>
  <c r="I55" i="1"/>
  <c r="H78" i="1" s="1"/>
  <c r="I78" i="1" s="1"/>
  <c r="I39" i="1"/>
  <c r="H76" i="1" s="1"/>
  <c r="I76" i="1" l="1"/>
  <c r="I82" i="1" s="1"/>
  <c r="H82" i="1"/>
  <c r="H84" i="1" s="1"/>
</calcChain>
</file>

<file path=xl/sharedStrings.xml><?xml version="1.0" encoding="utf-8"?>
<sst xmlns="http://schemas.openxmlformats.org/spreadsheetml/2006/main" count="105" uniqueCount="85">
  <si>
    <t>EQUIPEMENTS</t>
  </si>
  <si>
    <t>Barème                    (en points)</t>
  </si>
  <si>
    <t>Nombre d'entité(s) nécessaire(s) pour qu'un département obtienne les points</t>
  </si>
  <si>
    <t>Nombre d'entités du territoire</t>
  </si>
  <si>
    <t>Critères à 
cocher X</t>
  </si>
  <si>
    <t>Précisions (localisation des équipements), commentaires</t>
  </si>
  <si>
    <t>Points obtenus</t>
  </si>
  <si>
    <t>Pilier équipements sportifs                                             (au moins un critère de validation à remplir)</t>
  </si>
  <si>
    <t>Vélodrome couvert apte à accueillir une épreuve nationale ou internationale</t>
  </si>
  <si>
    <t>Vélodrome apte à accueillir une épreuve nationale type Coupe de France</t>
  </si>
  <si>
    <t>Stade VTT XCO</t>
  </si>
  <si>
    <t xml:space="preserve">BMX Freestyle Park Indoor </t>
  </si>
  <si>
    <t>Piste BMX avec butte de départ à 5 ou 8 mètres (niveau International)</t>
  </si>
  <si>
    <t>Equipements cyclistes complémentaires</t>
  </si>
  <si>
    <t>Site VTT labellisé FFC</t>
  </si>
  <si>
    <t>BMX Freestyle Park Outdoor</t>
  </si>
  <si>
    <t>Piste BMX avec butte de départ à 5 m (niveau interchallenge)</t>
  </si>
  <si>
    <t>Site permanent pour pratique du VTT Trial</t>
  </si>
  <si>
    <t xml:space="preserve">Site de descente VTT (DH) </t>
  </si>
  <si>
    <t>Piste BMX de niveau 1 ou 2</t>
  </si>
  <si>
    <t>Espace cyclosport FFC</t>
  </si>
  <si>
    <t>Note supérieure à C sur le baromètre de la FUB (Fédération française des Usagers de le Bicyclette)</t>
  </si>
  <si>
    <r>
      <t xml:space="preserve">Existence d'un reseau cyclabe </t>
    </r>
    <r>
      <rPr>
        <u/>
        <sz val="9"/>
        <rFont val="Calibri"/>
        <family val="2"/>
        <scheme val="minor"/>
      </rPr>
      <t>(carte détaillée du réseau à fournir)</t>
    </r>
  </si>
  <si>
    <t>STRUCTURES FFC / OFFRES CYCLISTES</t>
  </si>
  <si>
    <t>Précisions (nom des clubs), commentaires</t>
  </si>
  <si>
    <t>Pilier offres cyclistes                                                         (au moins un critère de validation à remplir)</t>
  </si>
  <si>
    <t>Club(s) FFC labellisé(s) Ecole Française de Cyclisme (EFC)</t>
  </si>
  <si>
    <t>Club(s) FFC non labellisé(s) EFC</t>
  </si>
  <si>
    <t xml:space="preserve">Club(s) Division Nationale 1 </t>
  </si>
  <si>
    <t>Club(s) Division Nationale Dames</t>
  </si>
  <si>
    <t>Offres de pratiques complémentaires</t>
  </si>
  <si>
    <t xml:space="preserve">Club(s) Division Nationale 2 ou 3 </t>
  </si>
  <si>
    <t>Team Professionnel (Division 1, 2, 3 ou Continental)</t>
  </si>
  <si>
    <t>Accueil du siège d'un comité départemental ou régional de cyclisme</t>
  </si>
  <si>
    <t>Mise à disposition d'un service de location de vélo en libre service (type vélib')</t>
  </si>
  <si>
    <t xml:space="preserve">Mise en place d'une politique de santé publique autour du cyclisme pour tous </t>
  </si>
  <si>
    <t>Labellisation "Ville Active et Sportive"</t>
  </si>
  <si>
    <t>EVENEMENTS CYCLISTES</t>
  </si>
  <si>
    <t>Précisions (dates et lieux des épreuves), commentaires</t>
  </si>
  <si>
    <t>Pilier évènements cyclistes  
(au moins un critère de validation à remplir)</t>
  </si>
  <si>
    <r>
      <t>Championnat de France Elites - discipline olympique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sur les 5 prochaines ou dernières années</t>
    </r>
  </si>
  <si>
    <r>
      <t>Championnat de France Jeunes - discipline olympique</t>
    </r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sur les 5 prochaines ou dernières années</t>
    </r>
  </si>
  <si>
    <r>
      <t>Championnat de France Elites - discipline  non olympique</t>
    </r>
    <r>
      <rPr>
        <vertAlign val="superscript"/>
        <sz val="9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sur les 5 prochaines ou dernieres années</t>
    </r>
  </si>
  <si>
    <t>Coupe de France</t>
  </si>
  <si>
    <t>Evènements cyclistes complémentaires</t>
  </si>
  <si>
    <t>Challenge interregion FFC (cadet) ou challenge national FFC (espoir)</t>
  </si>
  <si>
    <r>
      <t>Epreuve UEC</t>
    </r>
    <r>
      <rPr>
        <vertAlign val="superscript"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(CH-E) - discipline olympique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sur les 5 prochaines ou dernières années</t>
    </r>
  </si>
  <si>
    <r>
      <t>Epreuve UEC</t>
    </r>
    <r>
      <rPr>
        <vertAlign val="superscript"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(CH-E) - discipline non olympique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sur les 5 prochaines ou dernières années</t>
    </r>
  </si>
  <si>
    <t>Trophée Label d'Or ou Randos d'Or</t>
  </si>
  <si>
    <t xml:space="preserve">Trophée de France </t>
  </si>
  <si>
    <t>Etre "ville-étape" du Tour De France (dans un délai de 5 ans avant attribution du label)</t>
  </si>
  <si>
    <t>EMPLOI, TOURISME ET ECONOMIE</t>
  </si>
  <si>
    <t>Pilier emploi, tourisme et économie  
(au moins un critère de validation à remplir)</t>
  </si>
  <si>
    <t>Postes de d'agent de développement mobilité douce, tourisme à vélo, agent de développement sports de nature</t>
  </si>
  <si>
    <t>x</t>
  </si>
  <si>
    <t>Siège d'entreprises du milieu du cycle (fabricants, importateurs grossistes)</t>
  </si>
  <si>
    <t>Hébergements labélisés "Accueil Vélo"</t>
  </si>
  <si>
    <t>Restaurants labélisés "Accueil Vélo"</t>
  </si>
  <si>
    <t>Sites touristiques labélisés "Accueil Vélo"</t>
  </si>
  <si>
    <t>Magasins de vélos</t>
  </si>
  <si>
    <t>Loueurs de vélos</t>
  </si>
  <si>
    <t xml:space="preserve">Réparateurs itinérants </t>
  </si>
  <si>
    <t>Les critères d'obtention des labels sont définis ainsi: Montant minimum de 200 points pour le label "Terre de cyclisme" ;  Montant minimum de 350 points pour le label "Terre d'excellence cycliste"</t>
  </si>
  <si>
    <t>TABLEAU DE SYNTHESE</t>
  </si>
  <si>
    <t>NOTES</t>
  </si>
  <si>
    <t>% note max</t>
  </si>
  <si>
    <t>1 : Disciplines olympiques: Route, VTT XCO, BMX RACE , Piste BMX Park</t>
  </si>
  <si>
    <r>
      <t xml:space="preserve">2 : Disciplines non olympiques: Cyclo cross, </t>
    </r>
    <r>
      <rPr>
        <sz val="8"/>
        <rFont val="Calibri"/>
        <family val="2"/>
        <scheme val="minor"/>
      </rPr>
      <t>Polo-vélo, Cyclisme en salle,  VTT Descente, VTT trial</t>
    </r>
  </si>
  <si>
    <t>3 : Union Cycliste Internationale</t>
  </si>
  <si>
    <t>4 : Union Européene de Cyclisme</t>
  </si>
  <si>
    <t xml:space="preserve">TOTAL </t>
  </si>
  <si>
    <t>LABEL</t>
  </si>
  <si>
    <t>Grande Traversée VTT</t>
  </si>
  <si>
    <t>Pôle France (Elite et Espoir)</t>
  </si>
  <si>
    <r>
      <t xml:space="preserve">Conduite d'une politique sportive spécifique sur le territoire comprenant du vélo </t>
    </r>
    <r>
      <rPr>
        <u/>
        <sz val="9"/>
        <rFont val="Calibri"/>
        <family val="2"/>
        <scheme val="minor"/>
      </rPr>
      <t>(description à fournir)</t>
    </r>
  </si>
  <si>
    <t>Anneau cyclable (loisir-entraînement)</t>
  </si>
  <si>
    <t>Proposition d'itinéraires cyclistes via une application ou un site web dédiés</t>
  </si>
  <si>
    <r>
      <t>Epreuve UCI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(CH-M, coupe du monde, protour) - discipline non olympique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sur les 5 prochaines ou dernières années</t>
    </r>
  </si>
  <si>
    <r>
      <t>Epreuve UCI</t>
    </r>
    <r>
      <rPr>
        <vertAlign val="superscript"/>
        <sz val="9"/>
        <color theme="1"/>
        <rFont val="Calibri"/>
        <family val="2"/>
        <scheme val="minor"/>
      </rPr>
      <t xml:space="preserve">3 </t>
    </r>
    <r>
      <rPr>
        <sz val="9"/>
        <color theme="1"/>
        <rFont val="Calibri"/>
        <family val="2"/>
        <scheme val="minor"/>
      </rPr>
      <t>(CH-M, coupe du monde, protour) - discipline olympique</t>
    </r>
    <r>
      <rPr>
        <vertAlign val="superscript"/>
        <sz val="9"/>
        <color theme="1"/>
        <rFont val="Calibri"/>
        <family val="2"/>
        <scheme val="minor"/>
      </rPr>
      <t>1</t>
    </r>
    <r>
      <rPr>
        <vertAlign val="superscript"/>
        <sz val="9"/>
        <color rgb="FFFF0000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>sur les 5 prochaines ou dernières années</t>
    </r>
  </si>
  <si>
    <t>Nombres d'éducateurs avec prérogatives cyclismes (Brevet d'Etat, Brevet Professionnel, AMM qualif, CQP, etc.)</t>
  </si>
  <si>
    <t>Siége d'entreprises liées au tourisme à vélo (tours opérateurs, agences réceptives)</t>
  </si>
  <si>
    <t>items économiques complémentaires</t>
  </si>
  <si>
    <r>
      <t xml:space="preserve"> GRILLE D'OBTENTION DES </t>
    </r>
    <r>
      <rPr>
        <b/>
        <sz val="36"/>
        <color rgb="FFFF0000"/>
        <rFont val="Calibri"/>
        <family val="2"/>
        <scheme val="minor"/>
      </rPr>
      <t xml:space="preserve">LABELS TERRITORIAUX FFC </t>
    </r>
  </si>
  <si>
    <t>Développement de l'attestation "savoir rouler" auprès des scolaires (exprimé en nb de classes)</t>
  </si>
  <si>
    <r>
      <rPr>
        <b/>
        <u/>
        <sz val="11"/>
        <color theme="1"/>
        <rFont val="Calibri"/>
        <family val="2"/>
        <scheme val="minor"/>
      </rPr>
      <t>Notice d'utilisation</t>
    </r>
    <r>
      <rPr>
        <sz val="11"/>
        <color theme="1"/>
        <rFont val="Calibri"/>
        <family val="2"/>
        <scheme val="minor"/>
      </rPr>
      <t xml:space="preserve"> : le tableau est composé de 4 piliers permettant de calculer une note globale sur 685 (100 % des critères validés) à trois seuils (pas de label ; Terre de Cyclisme ; Terre d’Excellence Cycliste ». Le tableau dispose de formules permettant un calcul automatique. Les seules colonnes à renseigner sont la colonne « Nombre d'entités du territoire » en numérique entier et au besoin la colonne « Précisions (localisation des équipements), commentaires » en alphanumérique.
Le tableau est prérempli en configuration note maximale.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</si>
</sst>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24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A7200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1" xfId="0" applyBorder="1"/>
    <xf numFmtId="0" fontId="18" fillId="7" borderId="0" xfId="0" applyFont="1" applyFill="1" applyAlignment="1">
      <alignment horizontal="center" vertical="center"/>
    </xf>
    <xf numFmtId="0" fontId="7" fillId="7" borderId="0" xfId="0" applyFont="1" applyFill="1"/>
    <xf numFmtId="0" fontId="1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9" xfId="0" applyFill="1" applyBorder="1"/>
    <xf numFmtId="0" fontId="2" fillId="9" borderId="21" xfId="0" applyFont="1" applyFill="1" applyBorder="1"/>
    <xf numFmtId="0" fontId="0" fillId="9" borderId="0" xfId="0" applyFill="1"/>
    <xf numFmtId="0" fontId="7" fillId="9" borderId="5" xfId="0" applyFont="1" applyFill="1" applyBorder="1"/>
    <xf numFmtId="0" fontId="7" fillId="9" borderId="8" xfId="0" applyFont="1" applyFill="1" applyBorder="1"/>
    <xf numFmtId="0" fontId="7" fillId="10" borderId="3" xfId="0" applyFont="1" applyFill="1" applyBorder="1"/>
    <xf numFmtId="0" fontId="2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9" xfId="0" applyFill="1" applyBorder="1"/>
    <xf numFmtId="0" fontId="2" fillId="10" borderId="21" xfId="0" applyFont="1" applyFill="1" applyBorder="1"/>
    <xf numFmtId="0" fontId="0" fillId="10" borderId="0" xfId="0" applyFill="1"/>
    <xf numFmtId="0" fontId="7" fillId="10" borderId="5" xfId="0" applyFont="1" applyFill="1" applyBorder="1"/>
    <xf numFmtId="0" fontId="8" fillId="11" borderId="5" xfId="0" applyFont="1" applyFill="1" applyBorder="1"/>
    <xf numFmtId="0" fontId="2" fillId="11" borderId="21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9" xfId="0" applyFill="1" applyBorder="1"/>
    <xf numFmtId="0" fontId="2" fillId="11" borderId="21" xfId="0" applyFont="1" applyFill="1" applyBorder="1"/>
    <xf numFmtId="0" fontId="0" fillId="11" borderId="0" xfId="0" applyFill="1"/>
    <xf numFmtId="0" fontId="8" fillId="13" borderId="5" xfId="0" applyFont="1" applyFill="1" applyBorder="1"/>
    <xf numFmtId="0" fontId="2" fillId="13" borderId="21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9" xfId="0" applyFill="1" applyBorder="1"/>
    <xf numFmtId="0" fontId="2" fillId="13" borderId="21" xfId="0" applyFont="1" applyFill="1" applyBorder="1"/>
    <xf numFmtId="0" fontId="0" fillId="13" borderId="0" xfId="0" applyFill="1"/>
    <xf numFmtId="0" fontId="8" fillId="13" borderId="10" xfId="0" applyFont="1" applyFill="1" applyBorder="1"/>
    <xf numFmtId="0" fontId="2" fillId="10" borderId="21" xfId="0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7" fillId="13" borderId="5" xfId="0" applyFont="1" applyFill="1" applyBorder="1"/>
    <xf numFmtId="0" fontId="2" fillId="13" borderId="21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7" fillId="13" borderId="10" xfId="0" applyFont="1" applyFill="1" applyBorder="1"/>
    <xf numFmtId="0" fontId="2" fillId="9" borderId="21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7" fillId="14" borderId="5" xfId="0" applyFont="1" applyFill="1" applyBorder="1"/>
    <xf numFmtId="0" fontId="2" fillId="14" borderId="21" xfId="0" applyFont="1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29" xfId="0" applyFill="1" applyBorder="1"/>
    <xf numFmtId="0" fontId="2" fillId="14" borderId="21" xfId="0" applyFont="1" applyFill="1" applyBorder="1"/>
    <xf numFmtId="0" fontId="0" fillId="14" borderId="0" xfId="0" applyFill="1"/>
    <xf numFmtId="0" fontId="8" fillId="14" borderId="5" xfId="0" applyFont="1" applyFill="1" applyBorder="1"/>
    <xf numFmtId="0" fontId="0" fillId="14" borderId="21" xfId="0" applyFill="1" applyBorder="1" applyAlignment="1">
      <alignment horizontal="center" vertical="center"/>
    </xf>
    <xf numFmtId="0" fontId="8" fillId="14" borderId="10" xfId="0" applyFont="1" applyFill="1" applyBorder="1"/>
    <xf numFmtId="0" fontId="7" fillId="14" borderId="19" xfId="0" applyFont="1" applyFill="1" applyBorder="1"/>
    <xf numFmtId="0" fontId="5" fillId="3" borderId="0" xfId="0" applyFont="1" applyFill="1" applyAlignment="1">
      <alignment vertical="center"/>
    </xf>
    <xf numFmtId="0" fontId="0" fillId="10" borderId="21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0" fillId="11" borderId="21" xfId="0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4" borderId="2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7" fillId="10" borderId="30" xfId="0" applyFont="1" applyFill="1" applyBorder="1"/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4" fillId="6" borderId="0" xfId="0" applyFont="1" applyFill="1" applyAlignment="1">
      <alignment horizontal="left"/>
    </xf>
    <xf numFmtId="0" fontId="1" fillId="5" borderId="15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2" fillId="8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7"/>
  <sheetViews>
    <sheetView tabSelected="1" topLeftCell="F2" zoomScaleNormal="100" workbookViewId="0">
      <selection activeCell="M8" sqref="M8"/>
    </sheetView>
  </sheetViews>
  <sheetFormatPr baseColWidth="10" defaultColWidth="11.44140625" defaultRowHeight="14.4" x14ac:dyDescent="0.3"/>
  <cols>
    <col min="1" max="1" width="42" customWidth="1"/>
    <col min="2" max="2" width="89" customWidth="1"/>
    <col min="3" max="3" width="0.6640625" customWidth="1"/>
    <col min="4" max="4" width="16.6640625" customWidth="1"/>
    <col min="5" max="6" width="41.88671875" customWidth="1"/>
    <col min="7" max="7" width="20.109375" style="72" customWidth="1"/>
    <col min="8" max="8" width="51" customWidth="1"/>
    <col min="9" max="9" width="17.109375" style="11" customWidth="1"/>
    <col min="10" max="26" width="11.44140625" style="19"/>
  </cols>
  <sheetData>
    <row r="1" spans="1:26" ht="56.4" customHeight="1" thickBot="1" x14ac:dyDescent="0.35">
      <c r="A1" s="77" t="s">
        <v>84</v>
      </c>
      <c r="B1" s="78"/>
      <c r="C1" s="78"/>
      <c r="D1" s="78"/>
      <c r="E1" s="78"/>
      <c r="F1" s="78"/>
      <c r="G1" s="78"/>
      <c r="H1" s="78"/>
      <c r="I1" s="79"/>
    </row>
    <row r="2" spans="1:26" ht="43.5" customHeight="1" x14ac:dyDescent="0.3">
      <c r="A2" s="97" t="s">
        <v>82</v>
      </c>
      <c r="B2" s="98"/>
      <c r="C2" s="98"/>
      <c r="D2" s="98"/>
      <c r="E2" s="98"/>
      <c r="F2" s="98"/>
      <c r="G2" s="98"/>
      <c r="H2" s="98"/>
      <c r="I2" s="98"/>
    </row>
    <row r="3" spans="1:26" s="3" customFormat="1" ht="6" customHeight="1" x14ac:dyDescent="0.3">
      <c r="A3" s="1"/>
      <c r="B3" s="2"/>
      <c r="C3" s="2"/>
      <c r="D3" s="2"/>
      <c r="E3" s="2"/>
      <c r="F3" s="2"/>
      <c r="G3" s="6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1.5" customHeight="1" x14ac:dyDescent="0.3">
      <c r="A4" s="102" t="s">
        <v>0</v>
      </c>
      <c r="B4" s="103"/>
      <c r="C4" s="106"/>
      <c r="D4" s="80" t="s">
        <v>1</v>
      </c>
      <c r="E4" s="80" t="s">
        <v>2</v>
      </c>
      <c r="F4" s="80" t="s">
        <v>3</v>
      </c>
      <c r="G4" s="82" t="s">
        <v>4</v>
      </c>
      <c r="H4" s="80" t="s">
        <v>5</v>
      </c>
      <c r="I4" s="80" t="s">
        <v>6</v>
      </c>
    </row>
    <row r="5" spans="1:26" ht="13.5" customHeight="1" thickBot="1" x14ac:dyDescent="0.35">
      <c r="A5" s="104"/>
      <c r="B5" s="105"/>
      <c r="C5" s="107"/>
      <c r="D5" s="81"/>
      <c r="E5" s="81"/>
      <c r="F5" s="81"/>
      <c r="G5" s="83"/>
      <c r="H5" s="81"/>
      <c r="I5" s="101"/>
    </row>
    <row r="6" spans="1:26" s="34" customFormat="1" ht="15" customHeight="1" x14ac:dyDescent="0.3">
      <c r="A6" s="94" t="s">
        <v>7</v>
      </c>
      <c r="B6" s="29" t="s">
        <v>8</v>
      </c>
      <c r="C6" s="108"/>
      <c r="D6" s="30">
        <v>30</v>
      </c>
      <c r="E6" s="31">
        <v>1</v>
      </c>
      <c r="F6" s="31">
        <v>1</v>
      </c>
      <c r="G6" s="68" t="s">
        <v>54</v>
      </c>
      <c r="H6" s="32"/>
      <c r="I6" s="33">
        <f>IF(G6="x",(D6),0)</f>
        <v>30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26" customFormat="1" x14ac:dyDescent="0.3">
      <c r="A7" s="95"/>
      <c r="B7" s="27" t="s">
        <v>9</v>
      </c>
      <c r="C7" s="108"/>
      <c r="D7" s="22">
        <v>15</v>
      </c>
      <c r="E7" s="23">
        <v>1</v>
      </c>
      <c r="F7" s="23">
        <v>1</v>
      </c>
      <c r="G7" s="69" t="str">
        <f t="shared" ref="G7:G21" si="0">IF(F7&gt;=E7,"x")</f>
        <v>x</v>
      </c>
      <c r="H7" s="24"/>
      <c r="I7" s="25">
        <f t="shared" ref="I7:I67" si="1">IF(G7="x",(D7),0)</f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34" customFormat="1" x14ac:dyDescent="0.3">
      <c r="A8" s="95"/>
      <c r="B8" s="35" t="s">
        <v>10</v>
      </c>
      <c r="C8" s="108"/>
      <c r="D8" s="30">
        <v>20</v>
      </c>
      <c r="E8" s="31">
        <v>1</v>
      </c>
      <c r="F8" s="31">
        <v>1</v>
      </c>
      <c r="G8" s="68" t="str">
        <f t="shared" si="0"/>
        <v>x</v>
      </c>
      <c r="H8" s="32"/>
      <c r="I8" s="33">
        <f t="shared" si="1"/>
        <v>20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34" customFormat="1" x14ac:dyDescent="0.3">
      <c r="A9" s="95"/>
      <c r="B9" s="27" t="s">
        <v>72</v>
      </c>
      <c r="C9" s="108"/>
      <c r="D9" s="22">
        <v>20</v>
      </c>
      <c r="E9" s="23">
        <v>1</v>
      </c>
      <c r="F9" s="23">
        <v>1</v>
      </c>
      <c r="G9" s="69" t="s">
        <v>54</v>
      </c>
      <c r="H9" s="24"/>
      <c r="I9" s="25">
        <f t="shared" si="1"/>
        <v>20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6" customFormat="1" x14ac:dyDescent="0.3">
      <c r="A10" s="96"/>
      <c r="B10" s="76" t="s">
        <v>11</v>
      </c>
      <c r="C10" s="108"/>
      <c r="D10" s="30">
        <v>20</v>
      </c>
      <c r="E10" s="31">
        <v>1</v>
      </c>
      <c r="F10" s="31">
        <v>1</v>
      </c>
      <c r="G10" s="68" t="str">
        <f t="shared" si="0"/>
        <v>x</v>
      </c>
      <c r="H10" s="32"/>
      <c r="I10" s="33">
        <f t="shared" si="1"/>
        <v>20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34" customFormat="1" ht="16.5" customHeight="1" x14ac:dyDescent="0.3">
      <c r="A11" s="95"/>
      <c r="B11" s="27" t="s">
        <v>12</v>
      </c>
      <c r="C11" s="108"/>
      <c r="D11" s="22">
        <v>20</v>
      </c>
      <c r="E11" s="23">
        <v>1</v>
      </c>
      <c r="F11" s="23">
        <v>1</v>
      </c>
      <c r="G11" s="69" t="str">
        <f t="shared" si="0"/>
        <v>x</v>
      </c>
      <c r="H11" s="24"/>
      <c r="I11" s="25">
        <f t="shared" si="1"/>
        <v>20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41" customFormat="1" x14ac:dyDescent="0.3">
      <c r="A12" s="84" t="s">
        <v>13</v>
      </c>
      <c r="B12" s="36" t="s">
        <v>14</v>
      </c>
      <c r="C12" s="108"/>
      <c r="D12" s="37">
        <v>10</v>
      </c>
      <c r="E12" s="38">
        <v>3</v>
      </c>
      <c r="F12" s="38">
        <v>3</v>
      </c>
      <c r="G12" s="70" t="s">
        <v>54</v>
      </c>
      <c r="H12" s="39"/>
      <c r="I12" s="40">
        <f t="shared" si="1"/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47" customFormat="1" x14ac:dyDescent="0.3">
      <c r="A13" s="84"/>
      <c r="B13" s="42" t="s">
        <v>15</v>
      </c>
      <c r="C13" s="108"/>
      <c r="D13" s="43">
        <v>10</v>
      </c>
      <c r="E13" s="44">
        <v>1</v>
      </c>
      <c r="F13" s="44">
        <v>1</v>
      </c>
      <c r="G13" s="71" t="str">
        <f t="shared" si="0"/>
        <v>x</v>
      </c>
      <c r="H13" s="45"/>
      <c r="I13" s="46">
        <f t="shared" si="1"/>
        <v>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41" customFormat="1" x14ac:dyDescent="0.3">
      <c r="A14" s="84"/>
      <c r="B14" s="36" t="s">
        <v>16</v>
      </c>
      <c r="C14" s="108"/>
      <c r="D14" s="37">
        <v>10</v>
      </c>
      <c r="E14" s="38">
        <v>1</v>
      </c>
      <c r="F14" s="38">
        <v>1</v>
      </c>
      <c r="G14" s="70" t="str">
        <f t="shared" si="0"/>
        <v>x</v>
      </c>
      <c r="H14" s="39"/>
      <c r="I14" s="40">
        <f t="shared" si="1"/>
        <v>10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47" customFormat="1" x14ac:dyDescent="0.3">
      <c r="A15" s="84"/>
      <c r="B15" s="42" t="s">
        <v>17</v>
      </c>
      <c r="C15" s="108"/>
      <c r="D15" s="43">
        <v>5</v>
      </c>
      <c r="E15" s="44">
        <v>1</v>
      </c>
      <c r="F15" s="44">
        <v>1</v>
      </c>
      <c r="G15" s="71" t="str">
        <f t="shared" si="0"/>
        <v>x</v>
      </c>
      <c r="H15" s="45"/>
      <c r="I15" s="46">
        <f t="shared" si="1"/>
        <v>5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41" customFormat="1" x14ac:dyDescent="0.3">
      <c r="A16" s="84"/>
      <c r="B16" s="36" t="s">
        <v>18</v>
      </c>
      <c r="C16" s="108"/>
      <c r="D16" s="37">
        <v>5</v>
      </c>
      <c r="E16" s="38">
        <v>1</v>
      </c>
      <c r="F16" s="38">
        <v>1</v>
      </c>
      <c r="G16" s="70" t="str">
        <f>IF(F16&gt;=E16,"x")</f>
        <v>x</v>
      </c>
      <c r="H16" s="39"/>
      <c r="I16" s="40">
        <f t="shared" si="1"/>
        <v>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47" customFormat="1" x14ac:dyDescent="0.3">
      <c r="A17" s="84"/>
      <c r="B17" s="42" t="s">
        <v>19</v>
      </c>
      <c r="C17" s="108"/>
      <c r="D17" s="43">
        <v>5</v>
      </c>
      <c r="E17" s="44">
        <v>2</v>
      </c>
      <c r="F17" s="44">
        <v>2</v>
      </c>
      <c r="G17" s="71" t="str">
        <f t="shared" si="0"/>
        <v>x</v>
      </c>
      <c r="H17" s="45"/>
      <c r="I17" s="46">
        <f t="shared" si="1"/>
        <v>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41" customFormat="1" x14ac:dyDescent="0.3">
      <c r="A18" s="84"/>
      <c r="B18" s="36" t="s">
        <v>75</v>
      </c>
      <c r="C18" s="108"/>
      <c r="D18" s="37">
        <v>5</v>
      </c>
      <c r="E18" s="38">
        <v>2</v>
      </c>
      <c r="F18" s="38">
        <v>2</v>
      </c>
      <c r="G18" s="70" t="str">
        <f t="shared" si="0"/>
        <v>x</v>
      </c>
      <c r="H18" s="39"/>
      <c r="I18" s="40">
        <f t="shared" si="1"/>
        <v>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47" customFormat="1" x14ac:dyDescent="0.3">
      <c r="A19" s="84"/>
      <c r="B19" s="42" t="s">
        <v>20</v>
      </c>
      <c r="C19" s="108"/>
      <c r="D19" s="43">
        <v>10</v>
      </c>
      <c r="E19" s="44">
        <v>2</v>
      </c>
      <c r="F19" s="44">
        <v>2</v>
      </c>
      <c r="G19" s="71" t="str">
        <f t="shared" si="0"/>
        <v>x</v>
      </c>
      <c r="H19" s="45"/>
      <c r="I19" s="46">
        <f t="shared" si="1"/>
        <v>10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41" customFormat="1" x14ac:dyDescent="0.3">
      <c r="A20" s="84"/>
      <c r="B20" s="36" t="s">
        <v>21</v>
      </c>
      <c r="C20" s="108"/>
      <c r="D20" s="37">
        <v>5</v>
      </c>
      <c r="E20" s="38">
        <v>1</v>
      </c>
      <c r="F20" s="38">
        <v>1</v>
      </c>
      <c r="G20" s="70" t="str">
        <f>IF(F20&gt;=E20,"x")</f>
        <v>x</v>
      </c>
      <c r="H20" s="39"/>
      <c r="I20" s="40">
        <f t="shared" si="1"/>
        <v>5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47" customFormat="1" ht="18.75" customHeight="1" x14ac:dyDescent="0.3">
      <c r="A21" s="85"/>
      <c r="B21" s="48" t="s">
        <v>22</v>
      </c>
      <c r="C21" s="109"/>
      <c r="D21" s="43">
        <v>5</v>
      </c>
      <c r="E21" s="44">
        <v>1</v>
      </c>
      <c r="F21" s="44">
        <v>1</v>
      </c>
      <c r="G21" s="71" t="str">
        <f t="shared" si="0"/>
        <v>x</v>
      </c>
      <c r="H21" s="45"/>
      <c r="I21" s="46">
        <f t="shared" si="1"/>
        <v>5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4.75" customHeight="1" x14ac:dyDescent="0.3">
      <c r="D22" s="10">
        <f>SUM(D6:D21)</f>
        <v>195</v>
      </c>
      <c r="E22" s="4"/>
      <c r="F22" s="4"/>
      <c r="I22" s="11">
        <f>SUM(I6:I21)</f>
        <v>195</v>
      </c>
    </row>
    <row r="23" spans="1:26" ht="41.25" customHeight="1" x14ac:dyDescent="0.3">
      <c r="A23" s="86" t="s">
        <v>23</v>
      </c>
      <c r="B23" s="87"/>
      <c r="C23" s="90"/>
      <c r="D23" s="80" t="s">
        <v>1</v>
      </c>
      <c r="E23" s="80" t="s">
        <v>2</v>
      </c>
      <c r="F23" s="80" t="s">
        <v>3</v>
      </c>
      <c r="G23" s="82" t="s">
        <v>4</v>
      </c>
      <c r="H23" s="80" t="s">
        <v>24</v>
      </c>
    </row>
    <row r="24" spans="1:26" ht="1.5" customHeight="1" x14ac:dyDescent="0.3">
      <c r="A24" s="88"/>
      <c r="B24" s="89"/>
      <c r="C24" s="91"/>
      <c r="D24" s="81"/>
      <c r="E24" s="81"/>
      <c r="F24" s="81"/>
      <c r="G24" s="83"/>
      <c r="H24" s="81"/>
      <c r="I24" s="11">
        <f t="shared" si="1"/>
        <v>0</v>
      </c>
    </row>
    <row r="25" spans="1:26" s="34" customFormat="1" ht="15" customHeight="1" x14ac:dyDescent="0.3">
      <c r="A25" s="99" t="s">
        <v>25</v>
      </c>
      <c r="B25" s="29" t="s">
        <v>26</v>
      </c>
      <c r="C25" s="92"/>
      <c r="D25" s="49">
        <v>25</v>
      </c>
      <c r="E25" s="31">
        <v>4</v>
      </c>
      <c r="F25" s="31">
        <v>4</v>
      </c>
      <c r="G25" s="68" t="str">
        <f>IF(F25&gt;=E25,"x")</f>
        <v>x</v>
      </c>
      <c r="H25" s="32"/>
      <c r="I25" s="33">
        <f t="shared" si="1"/>
        <v>25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6" customFormat="1" ht="15.75" customHeight="1" x14ac:dyDescent="0.3">
      <c r="A26" s="96"/>
      <c r="B26" s="27" t="s">
        <v>27</v>
      </c>
      <c r="C26" s="92"/>
      <c r="D26" s="55">
        <v>10</v>
      </c>
      <c r="E26" s="23">
        <v>8</v>
      </c>
      <c r="F26" s="23">
        <v>8</v>
      </c>
      <c r="G26" s="69" t="str">
        <f t="shared" ref="G26:G38" si="2">IF(F26&gt;=E26,"x")</f>
        <v>x</v>
      </c>
      <c r="H26" s="24"/>
      <c r="I26" s="25">
        <f t="shared" si="1"/>
        <v>10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6" customFormat="1" ht="15.75" customHeight="1" x14ac:dyDescent="0.3">
      <c r="A27" s="96"/>
      <c r="B27" s="35" t="s">
        <v>73</v>
      </c>
      <c r="C27" s="92"/>
      <c r="D27" s="49">
        <v>25</v>
      </c>
      <c r="E27" s="50">
        <v>1</v>
      </c>
      <c r="F27" s="50">
        <v>1</v>
      </c>
      <c r="G27" s="68" t="str">
        <f t="shared" si="2"/>
        <v>x</v>
      </c>
      <c r="H27" s="32"/>
      <c r="I27" s="33">
        <f t="shared" si="1"/>
        <v>25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34" customFormat="1" ht="16.5" customHeight="1" x14ac:dyDescent="0.3">
      <c r="A28" s="96"/>
      <c r="B28" s="27" t="s">
        <v>28</v>
      </c>
      <c r="C28" s="92"/>
      <c r="D28" s="55">
        <v>25</v>
      </c>
      <c r="E28" s="56">
        <v>2</v>
      </c>
      <c r="F28" s="56">
        <v>2</v>
      </c>
      <c r="G28" s="69" t="str">
        <f t="shared" si="2"/>
        <v>x</v>
      </c>
      <c r="H28" s="24"/>
      <c r="I28" s="25">
        <f t="shared" si="1"/>
        <v>25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6" customFormat="1" x14ac:dyDescent="0.3">
      <c r="A29" s="100"/>
      <c r="B29" s="35" t="s">
        <v>29</v>
      </c>
      <c r="C29" s="92"/>
      <c r="D29" s="49">
        <v>25</v>
      </c>
      <c r="E29" s="50">
        <v>2</v>
      </c>
      <c r="F29" s="50">
        <v>2</v>
      </c>
      <c r="G29" s="68" t="str">
        <f t="shared" si="2"/>
        <v>x</v>
      </c>
      <c r="H29" s="32"/>
      <c r="I29" s="33">
        <f t="shared" si="1"/>
        <v>25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62" customFormat="1" x14ac:dyDescent="0.3">
      <c r="A30" s="84" t="s">
        <v>30</v>
      </c>
      <c r="B30" s="57" t="s">
        <v>31</v>
      </c>
      <c r="C30" s="92"/>
      <c r="D30" s="58">
        <v>15</v>
      </c>
      <c r="E30" s="59">
        <v>2</v>
      </c>
      <c r="F30" s="59">
        <v>2</v>
      </c>
      <c r="G30" s="73" t="str">
        <f t="shared" si="2"/>
        <v>x</v>
      </c>
      <c r="H30" s="60"/>
      <c r="I30" s="61">
        <f t="shared" si="1"/>
        <v>15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47" customFormat="1" x14ac:dyDescent="0.3">
      <c r="A31" s="84"/>
      <c r="B31" s="51" t="s">
        <v>32</v>
      </c>
      <c r="C31" s="92"/>
      <c r="D31" s="52">
        <v>15</v>
      </c>
      <c r="E31" s="53">
        <v>1</v>
      </c>
      <c r="F31" s="53">
        <v>1</v>
      </c>
      <c r="G31" s="71" t="str">
        <f t="shared" si="2"/>
        <v>x</v>
      </c>
      <c r="H31" s="45"/>
      <c r="I31" s="46">
        <f t="shared" si="1"/>
        <v>15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62" customFormat="1" x14ac:dyDescent="0.3">
      <c r="A32" s="84"/>
      <c r="B32" s="63" t="s">
        <v>33</v>
      </c>
      <c r="C32" s="92"/>
      <c r="D32" s="58">
        <v>10</v>
      </c>
      <c r="E32" s="64">
        <v>1</v>
      </c>
      <c r="F32" s="64">
        <v>1</v>
      </c>
      <c r="G32" s="73" t="str">
        <f t="shared" si="2"/>
        <v>x</v>
      </c>
      <c r="H32" s="60"/>
      <c r="I32" s="61">
        <f t="shared" si="1"/>
        <v>10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47" customFormat="1" x14ac:dyDescent="0.3">
      <c r="A33" s="84"/>
      <c r="B33" s="42" t="s">
        <v>34</v>
      </c>
      <c r="C33" s="92"/>
      <c r="D33" s="52">
        <v>5</v>
      </c>
      <c r="E33" s="44">
        <v>1</v>
      </c>
      <c r="F33" s="44">
        <v>1</v>
      </c>
      <c r="G33" s="71" t="str">
        <f t="shared" si="2"/>
        <v>x</v>
      </c>
      <c r="H33" s="45"/>
      <c r="I33" s="46">
        <f t="shared" si="1"/>
        <v>5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62" customFormat="1" x14ac:dyDescent="0.3">
      <c r="A34" s="84"/>
      <c r="B34" s="63" t="s">
        <v>74</v>
      </c>
      <c r="C34" s="92"/>
      <c r="D34" s="58">
        <v>5</v>
      </c>
      <c r="E34" s="64">
        <v>1</v>
      </c>
      <c r="F34" s="64">
        <v>1</v>
      </c>
      <c r="G34" s="73" t="str">
        <f t="shared" si="2"/>
        <v>x</v>
      </c>
      <c r="H34" s="60"/>
      <c r="I34" s="61">
        <f t="shared" si="1"/>
        <v>5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47" customFormat="1" x14ac:dyDescent="0.3">
      <c r="A35" s="84"/>
      <c r="B35" s="42" t="s">
        <v>83</v>
      </c>
      <c r="C35" s="92"/>
      <c r="D35" s="52">
        <v>10</v>
      </c>
      <c r="E35" s="44">
        <v>30</v>
      </c>
      <c r="F35" s="44">
        <v>30</v>
      </c>
      <c r="G35" s="71" t="str">
        <f t="shared" si="2"/>
        <v>x</v>
      </c>
      <c r="H35" s="45"/>
      <c r="I35" s="46">
        <f t="shared" si="1"/>
        <v>10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62" customFormat="1" ht="15" customHeight="1" x14ac:dyDescent="0.3">
      <c r="A36" s="84"/>
      <c r="B36" s="63" t="s">
        <v>35</v>
      </c>
      <c r="C36" s="92"/>
      <c r="D36" s="58">
        <v>5</v>
      </c>
      <c r="E36" s="64">
        <v>1</v>
      </c>
      <c r="F36" s="64">
        <v>1</v>
      </c>
      <c r="G36" s="73" t="str">
        <f t="shared" si="2"/>
        <v>x</v>
      </c>
      <c r="H36" s="60"/>
      <c r="I36" s="61">
        <f t="shared" si="1"/>
        <v>5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47" customFormat="1" ht="15" customHeight="1" x14ac:dyDescent="0.3">
      <c r="A37" s="84"/>
      <c r="B37" s="42" t="s">
        <v>76</v>
      </c>
      <c r="C37" s="92"/>
      <c r="D37" s="52">
        <v>10</v>
      </c>
      <c r="E37" s="44">
        <v>15</v>
      </c>
      <c r="F37" s="44">
        <v>15</v>
      </c>
      <c r="G37" s="71" t="str">
        <f t="shared" si="2"/>
        <v>x</v>
      </c>
      <c r="H37" s="45"/>
      <c r="I37" s="46">
        <f t="shared" si="1"/>
        <v>10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62" customFormat="1" ht="15.75" customHeight="1" x14ac:dyDescent="0.3">
      <c r="A38" s="84"/>
      <c r="B38" s="65" t="s">
        <v>36</v>
      </c>
      <c r="C38" s="93"/>
      <c r="D38" s="58">
        <v>5</v>
      </c>
      <c r="E38" s="64">
        <v>1</v>
      </c>
      <c r="F38" s="64">
        <v>1</v>
      </c>
      <c r="G38" s="73" t="str">
        <f t="shared" si="2"/>
        <v>x</v>
      </c>
      <c r="H38" s="60"/>
      <c r="I38" s="61">
        <f t="shared" si="1"/>
        <v>5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6.25" customHeight="1" x14ac:dyDescent="0.3">
      <c r="C39" s="12"/>
      <c r="D39" s="10">
        <f>SUM(D25:D38)</f>
        <v>190</v>
      </c>
      <c r="I39" s="11">
        <f>SUM(I25:I38)</f>
        <v>190</v>
      </c>
    </row>
    <row r="40" spans="1:26" ht="2.25" customHeight="1" x14ac:dyDescent="0.3">
      <c r="A40" s="13"/>
      <c r="B40" s="13"/>
      <c r="C40" s="13"/>
      <c r="D40" s="13"/>
      <c r="E40" s="13"/>
      <c r="I40" s="11">
        <f t="shared" si="1"/>
        <v>0</v>
      </c>
    </row>
    <row r="41" spans="1:26" ht="38.25" customHeight="1" x14ac:dyDescent="0.3">
      <c r="A41" s="86" t="s">
        <v>37</v>
      </c>
      <c r="B41" s="87"/>
      <c r="C41" s="90"/>
      <c r="D41" s="80" t="s">
        <v>1</v>
      </c>
      <c r="E41" s="80" t="s">
        <v>2</v>
      </c>
      <c r="F41" s="80" t="s">
        <v>3</v>
      </c>
      <c r="G41" s="82" t="s">
        <v>4</v>
      </c>
      <c r="H41" s="80" t="s">
        <v>38</v>
      </c>
    </row>
    <row r="42" spans="1:26" ht="1.5" customHeight="1" x14ac:dyDescent="0.3">
      <c r="A42" s="88"/>
      <c r="B42" s="89"/>
      <c r="C42" s="91"/>
      <c r="D42" s="81"/>
      <c r="E42" s="81"/>
      <c r="F42" s="81"/>
      <c r="G42" s="83"/>
      <c r="H42" s="81"/>
      <c r="I42" s="11">
        <f t="shared" si="1"/>
        <v>0</v>
      </c>
    </row>
    <row r="43" spans="1:26" s="34" customFormat="1" ht="15" customHeight="1" x14ac:dyDescent="0.3">
      <c r="A43" s="99" t="s">
        <v>39</v>
      </c>
      <c r="B43" s="29" t="s">
        <v>40</v>
      </c>
      <c r="C43" s="111"/>
      <c r="D43" s="49">
        <v>20</v>
      </c>
      <c r="E43" s="31">
        <v>1</v>
      </c>
      <c r="F43" s="31">
        <v>1</v>
      </c>
      <c r="G43" s="68" t="str">
        <f>IF(F43&gt;=E43,"x")</f>
        <v>x</v>
      </c>
      <c r="H43" s="32"/>
      <c r="I43" s="33">
        <f t="shared" si="1"/>
        <v>20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s="26" customFormat="1" ht="15" customHeight="1" x14ac:dyDescent="0.3">
      <c r="A44" s="96"/>
      <c r="B44" s="27" t="s">
        <v>41</v>
      </c>
      <c r="C44" s="92"/>
      <c r="D44" s="55">
        <v>10</v>
      </c>
      <c r="E44" s="23">
        <v>1</v>
      </c>
      <c r="F44" s="23">
        <v>1</v>
      </c>
      <c r="G44" s="69" t="str">
        <f t="shared" ref="G44:G54" si="3">IF(F44&gt;=E44,"x")</f>
        <v>x</v>
      </c>
      <c r="H44" s="24"/>
      <c r="I44" s="25">
        <f t="shared" si="1"/>
        <v>10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s="34" customFormat="1" ht="15" customHeight="1" x14ac:dyDescent="0.3">
      <c r="A45" s="96"/>
      <c r="B45" s="35" t="s">
        <v>42</v>
      </c>
      <c r="C45" s="111"/>
      <c r="D45" s="49">
        <v>15</v>
      </c>
      <c r="E45" s="31">
        <v>1</v>
      </c>
      <c r="F45" s="31">
        <v>1</v>
      </c>
      <c r="G45" s="68" t="str">
        <f t="shared" si="3"/>
        <v>x</v>
      </c>
      <c r="H45" s="32"/>
      <c r="I45" s="33">
        <f t="shared" si="1"/>
        <v>15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26" customFormat="1" ht="15.75" customHeight="1" x14ac:dyDescent="0.3">
      <c r="A46" s="100"/>
      <c r="B46" s="28" t="s">
        <v>43</v>
      </c>
      <c r="C46" s="92"/>
      <c r="D46" s="55">
        <v>15</v>
      </c>
      <c r="E46" s="23">
        <v>2</v>
      </c>
      <c r="F46" s="23">
        <v>2</v>
      </c>
      <c r="G46" s="69" t="str">
        <f t="shared" si="3"/>
        <v>x</v>
      </c>
      <c r="H46" s="24"/>
      <c r="I46" s="25">
        <f t="shared" si="1"/>
        <v>15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62" customFormat="1" ht="15" customHeight="1" x14ac:dyDescent="0.3">
      <c r="A47" s="84" t="s">
        <v>44</v>
      </c>
      <c r="B47" s="57" t="s">
        <v>45</v>
      </c>
      <c r="C47" s="112"/>
      <c r="D47" s="58">
        <v>5</v>
      </c>
      <c r="E47" s="64">
        <v>2</v>
      </c>
      <c r="F47" s="64">
        <v>2</v>
      </c>
      <c r="G47" s="73" t="str">
        <f t="shared" si="3"/>
        <v>x</v>
      </c>
      <c r="H47" s="60"/>
      <c r="I47" s="61">
        <f t="shared" si="1"/>
        <v>5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s="47" customFormat="1" ht="15" customHeight="1" x14ac:dyDescent="0.3">
      <c r="A48" s="84"/>
      <c r="B48" s="51" t="s">
        <v>78</v>
      </c>
      <c r="C48" s="113"/>
      <c r="D48" s="52">
        <v>20</v>
      </c>
      <c r="E48" s="44">
        <v>1</v>
      </c>
      <c r="F48" s="44">
        <v>1</v>
      </c>
      <c r="G48" s="71" t="str">
        <f t="shared" si="3"/>
        <v>x</v>
      </c>
      <c r="H48" s="45"/>
      <c r="I48" s="46">
        <f t="shared" si="1"/>
        <v>20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62" customFormat="1" ht="15" customHeight="1" x14ac:dyDescent="0.3">
      <c r="A49" s="84"/>
      <c r="B49" s="57" t="s">
        <v>77</v>
      </c>
      <c r="C49" s="112"/>
      <c r="D49" s="58">
        <v>15</v>
      </c>
      <c r="E49" s="64">
        <v>1</v>
      </c>
      <c r="F49" s="64">
        <v>1</v>
      </c>
      <c r="G49" s="73" t="str">
        <f t="shared" si="3"/>
        <v>x</v>
      </c>
      <c r="H49" s="60"/>
      <c r="I49" s="61">
        <f t="shared" si="1"/>
        <v>15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47" customFormat="1" ht="15" customHeight="1" x14ac:dyDescent="0.3">
      <c r="A50" s="84"/>
      <c r="B50" s="51" t="s">
        <v>46</v>
      </c>
      <c r="C50" s="113"/>
      <c r="D50" s="52">
        <v>20</v>
      </c>
      <c r="E50" s="44">
        <v>1</v>
      </c>
      <c r="F50" s="44">
        <v>1</v>
      </c>
      <c r="G50" s="71" t="str">
        <f t="shared" si="3"/>
        <v>x</v>
      </c>
      <c r="H50" s="45"/>
      <c r="I50" s="46">
        <f t="shared" si="1"/>
        <v>20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62" customFormat="1" ht="15" customHeight="1" x14ac:dyDescent="0.3">
      <c r="A51" s="84"/>
      <c r="B51" s="57" t="s">
        <v>47</v>
      </c>
      <c r="C51" s="112"/>
      <c r="D51" s="58">
        <v>15</v>
      </c>
      <c r="E51" s="64">
        <v>1</v>
      </c>
      <c r="F51" s="64">
        <v>1</v>
      </c>
      <c r="G51" s="73" t="str">
        <f t="shared" si="3"/>
        <v>x</v>
      </c>
      <c r="H51" s="60"/>
      <c r="I51" s="61">
        <f t="shared" si="1"/>
        <v>15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47" customFormat="1" ht="15" customHeight="1" x14ac:dyDescent="0.3">
      <c r="A52" s="84"/>
      <c r="B52" s="51" t="s">
        <v>48</v>
      </c>
      <c r="C52" s="113"/>
      <c r="D52" s="52">
        <v>5</v>
      </c>
      <c r="E52" s="44">
        <v>2</v>
      </c>
      <c r="F52" s="44">
        <v>2</v>
      </c>
      <c r="G52" s="71" t="str">
        <f t="shared" si="3"/>
        <v>x</v>
      </c>
      <c r="H52" s="45"/>
      <c r="I52" s="46">
        <f t="shared" si="1"/>
        <v>5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s="62" customFormat="1" ht="15" customHeight="1" x14ac:dyDescent="0.3">
      <c r="A53" s="84"/>
      <c r="B53" s="57" t="s">
        <v>49</v>
      </c>
      <c r="C53" s="112"/>
      <c r="D53" s="58">
        <v>10</v>
      </c>
      <c r="E53" s="64">
        <v>1</v>
      </c>
      <c r="F53" s="64">
        <v>1</v>
      </c>
      <c r="G53" s="73" t="str">
        <f t="shared" si="3"/>
        <v>x</v>
      </c>
      <c r="H53" s="60"/>
      <c r="I53" s="61">
        <f t="shared" si="1"/>
        <v>10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47" customFormat="1" ht="15.75" customHeight="1" x14ac:dyDescent="0.3">
      <c r="A54" s="84"/>
      <c r="B54" s="54" t="s">
        <v>50</v>
      </c>
      <c r="C54" s="114"/>
      <c r="D54" s="52">
        <v>5</v>
      </c>
      <c r="E54" s="44">
        <v>1</v>
      </c>
      <c r="F54" s="44">
        <v>1</v>
      </c>
      <c r="G54" s="71" t="str">
        <f t="shared" si="3"/>
        <v>x</v>
      </c>
      <c r="H54" s="45"/>
      <c r="I54" s="46">
        <f t="shared" si="1"/>
        <v>5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7.75" customHeight="1" x14ac:dyDescent="0.3">
      <c r="A55" s="14"/>
      <c r="B55" s="15"/>
      <c r="C55" s="16"/>
      <c r="D55" s="17">
        <f>SUM(D43:D54)</f>
        <v>155</v>
      </c>
      <c r="E55" s="18"/>
      <c r="F55" s="18"/>
      <c r="G55" s="74"/>
      <c r="H55" s="19"/>
      <c r="I55" s="11">
        <f>SUM(I43:I54)</f>
        <v>155</v>
      </c>
    </row>
    <row r="56" spans="1:26" ht="6.75" customHeight="1" x14ac:dyDescent="0.3">
      <c r="A56" s="86" t="s">
        <v>51</v>
      </c>
      <c r="B56" s="87"/>
      <c r="C56" s="90"/>
      <c r="D56" s="80" t="s">
        <v>1</v>
      </c>
      <c r="E56" s="80" t="s">
        <v>2</v>
      </c>
      <c r="F56" s="80" t="s">
        <v>3</v>
      </c>
      <c r="G56" s="82" t="s">
        <v>4</v>
      </c>
      <c r="H56" s="80" t="s">
        <v>38</v>
      </c>
    </row>
    <row r="57" spans="1:26" ht="40.5" customHeight="1" thickBot="1" x14ac:dyDescent="0.35">
      <c r="A57" s="88"/>
      <c r="B57" s="89"/>
      <c r="C57" s="91"/>
      <c r="D57" s="81"/>
      <c r="E57" s="81"/>
      <c r="F57" s="81"/>
      <c r="G57" s="83"/>
      <c r="H57" s="81"/>
    </row>
    <row r="58" spans="1:26" s="34" customFormat="1" ht="15" customHeight="1" x14ac:dyDescent="0.3">
      <c r="A58" s="94" t="s">
        <v>52</v>
      </c>
      <c r="B58" s="29" t="s">
        <v>53</v>
      </c>
      <c r="C58" s="92"/>
      <c r="D58" s="49">
        <v>25</v>
      </c>
      <c r="E58" s="31">
        <v>2</v>
      </c>
      <c r="F58" s="31">
        <v>2</v>
      </c>
      <c r="G58" s="68" t="str">
        <f>IF(F58&gt;=E58,"x")</f>
        <v>x</v>
      </c>
      <c r="H58" s="32"/>
      <c r="I58" s="33">
        <f t="shared" si="1"/>
        <v>25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26" customFormat="1" x14ac:dyDescent="0.3">
      <c r="A59" s="95"/>
      <c r="B59" s="27" t="s">
        <v>79</v>
      </c>
      <c r="C59" s="92"/>
      <c r="D59" s="55">
        <v>25</v>
      </c>
      <c r="E59" s="23">
        <v>10</v>
      </c>
      <c r="F59" s="23">
        <v>10</v>
      </c>
      <c r="G59" s="69" t="s">
        <v>54</v>
      </c>
      <c r="H59" s="24"/>
      <c r="I59" s="25">
        <f t="shared" si="1"/>
        <v>25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34" customFormat="1" x14ac:dyDescent="0.3">
      <c r="A60" s="95"/>
      <c r="B60" s="35" t="s">
        <v>55</v>
      </c>
      <c r="C60" s="92"/>
      <c r="D60" s="49">
        <v>10</v>
      </c>
      <c r="E60" s="31">
        <v>2</v>
      </c>
      <c r="F60" s="31">
        <v>2</v>
      </c>
      <c r="G60" s="68" t="str">
        <f t="shared" ref="G60:G67" si="4">IF(F60&gt;=E60,"x")</f>
        <v>x</v>
      </c>
      <c r="H60" s="32"/>
      <c r="I60" s="33">
        <f t="shared" si="1"/>
        <v>10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26" customFormat="1" x14ac:dyDescent="0.3">
      <c r="A61" s="120"/>
      <c r="B61" s="28" t="s">
        <v>80</v>
      </c>
      <c r="C61" s="92"/>
      <c r="D61" s="55">
        <v>15</v>
      </c>
      <c r="E61" s="23">
        <v>2</v>
      </c>
      <c r="F61" s="23">
        <v>2</v>
      </c>
      <c r="G61" s="69" t="str">
        <f t="shared" si="4"/>
        <v>x</v>
      </c>
      <c r="H61" s="24"/>
      <c r="I61" s="25">
        <f t="shared" si="1"/>
        <v>15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47" customFormat="1" x14ac:dyDescent="0.3">
      <c r="A62" s="84" t="s">
        <v>81</v>
      </c>
      <c r="B62" s="51" t="s">
        <v>56</v>
      </c>
      <c r="C62" s="92"/>
      <c r="D62" s="52">
        <v>20</v>
      </c>
      <c r="E62" s="44">
        <v>15</v>
      </c>
      <c r="F62" s="44">
        <v>15</v>
      </c>
      <c r="G62" s="71" t="str">
        <f t="shared" si="4"/>
        <v>x</v>
      </c>
      <c r="H62" s="45"/>
      <c r="I62" s="46">
        <f t="shared" si="1"/>
        <v>20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62" customFormat="1" x14ac:dyDescent="0.3">
      <c r="A63" s="84"/>
      <c r="B63" s="57" t="s">
        <v>57</v>
      </c>
      <c r="C63" s="92"/>
      <c r="D63" s="58">
        <v>15</v>
      </c>
      <c r="E63" s="64">
        <v>10</v>
      </c>
      <c r="F63" s="64">
        <v>10</v>
      </c>
      <c r="G63" s="73" t="str">
        <f t="shared" si="4"/>
        <v>x</v>
      </c>
      <c r="H63" s="60"/>
      <c r="I63" s="61">
        <f t="shared" si="1"/>
        <v>15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47" customFormat="1" x14ac:dyDescent="0.3">
      <c r="A64" s="84"/>
      <c r="B64" s="51" t="s">
        <v>58</v>
      </c>
      <c r="C64" s="92"/>
      <c r="D64" s="52">
        <v>15</v>
      </c>
      <c r="E64" s="44">
        <v>10</v>
      </c>
      <c r="F64" s="44">
        <v>10</v>
      </c>
      <c r="G64" s="71" t="str">
        <f t="shared" si="4"/>
        <v>x</v>
      </c>
      <c r="H64" s="45"/>
      <c r="I64" s="46">
        <f t="shared" si="1"/>
        <v>15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62" customFormat="1" x14ac:dyDescent="0.3">
      <c r="A65" s="84"/>
      <c r="B65" s="57" t="s">
        <v>59</v>
      </c>
      <c r="C65" s="92"/>
      <c r="D65" s="58">
        <v>5</v>
      </c>
      <c r="E65" s="64">
        <v>5</v>
      </c>
      <c r="F65" s="64">
        <v>5</v>
      </c>
      <c r="G65" s="73" t="str">
        <f t="shared" si="4"/>
        <v>x</v>
      </c>
      <c r="H65" s="60"/>
      <c r="I65" s="61">
        <f t="shared" si="1"/>
        <v>5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s="47" customFormat="1" x14ac:dyDescent="0.3">
      <c r="A66" s="84"/>
      <c r="B66" s="51" t="s">
        <v>60</v>
      </c>
      <c r="C66" s="92"/>
      <c r="D66" s="52">
        <v>10</v>
      </c>
      <c r="E66" s="44">
        <v>5</v>
      </c>
      <c r="F66" s="44">
        <v>5</v>
      </c>
      <c r="G66" s="71" t="str">
        <f t="shared" si="4"/>
        <v>x</v>
      </c>
      <c r="H66" s="45"/>
      <c r="I66" s="46">
        <f t="shared" si="1"/>
        <v>10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62" customFormat="1" x14ac:dyDescent="0.3">
      <c r="A67" s="84"/>
      <c r="B67" s="66" t="s">
        <v>61</v>
      </c>
      <c r="C67" s="110"/>
      <c r="D67" s="58">
        <v>5</v>
      </c>
      <c r="E67" s="64">
        <v>2</v>
      </c>
      <c r="F67" s="64">
        <v>2</v>
      </c>
      <c r="G67" s="73" t="str">
        <f t="shared" si="4"/>
        <v>x</v>
      </c>
      <c r="H67" s="60"/>
      <c r="I67" s="61">
        <f t="shared" si="1"/>
        <v>5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7.75" customHeight="1" x14ac:dyDescent="0.3">
      <c r="D68" s="10">
        <f>SUM(D58:D67)</f>
        <v>145</v>
      </c>
      <c r="I68" s="11">
        <f>SUM(I58:I67)</f>
        <v>145</v>
      </c>
    </row>
    <row r="69" spans="1:26" ht="15.6" x14ac:dyDescent="0.3">
      <c r="A69" s="118" t="s">
        <v>62</v>
      </c>
      <c r="B69" s="119"/>
      <c r="C69" s="119"/>
      <c r="D69" s="119"/>
      <c r="E69" s="119"/>
      <c r="F69" s="119"/>
      <c r="G69" s="119"/>
      <c r="H69" s="119"/>
    </row>
    <row r="70" spans="1:26" x14ac:dyDescent="0.3">
      <c r="A70" s="5"/>
      <c r="B70" s="5"/>
      <c r="C70" s="5"/>
      <c r="D70" s="5"/>
      <c r="E70" s="5"/>
      <c r="F70" s="5"/>
      <c r="G70" s="75"/>
    </row>
    <row r="71" spans="1:26" x14ac:dyDescent="0.3">
      <c r="D71" s="7"/>
    </row>
    <row r="73" spans="1:26" ht="31.2" x14ac:dyDescent="0.3">
      <c r="E73" s="115" t="s">
        <v>63</v>
      </c>
      <c r="F73" s="116"/>
      <c r="G73" s="116"/>
      <c r="H73" s="20" t="s">
        <v>64</v>
      </c>
      <c r="I73" s="21" t="s">
        <v>65</v>
      </c>
    </row>
    <row r="74" spans="1:26" x14ac:dyDescent="0.3">
      <c r="A74" s="6" t="s">
        <v>66</v>
      </c>
      <c r="E74" s="121" t="s">
        <v>0</v>
      </c>
      <c r="F74" s="121"/>
      <c r="G74" s="121"/>
      <c r="H74" s="117">
        <f>I22</f>
        <v>195</v>
      </c>
      <c r="I74" s="123">
        <f>100*H74/D22</f>
        <v>100</v>
      </c>
    </row>
    <row r="75" spans="1:26" x14ac:dyDescent="0.3">
      <c r="A75" s="8" t="s">
        <v>67</v>
      </c>
      <c r="E75" s="121"/>
      <c r="F75" s="121"/>
      <c r="G75" s="121"/>
      <c r="H75" s="117"/>
      <c r="I75" s="123"/>
    </row>
    <row r="76" spans="1:26" x14ac:dyDescent="0.3">
      <c r="A76" s="8" t="s">
        <v>68</v>
      </c>
      <c r="E76" s="122" t="s">
        <v>23</v>
      </c>
      <c r="F76" s="122"/>
      <c r="G76" s="122"/>
      <c r="H76" s="117">
        <f>I39</f>
        <v>190</v>
      </c>
      <c r="I76" s="123">
        <f>H76*100/D39</f>
        <v>100</v>
      </c>
    </row>
    <row r="77" spans="1:26" x14ac:dyDescent="0.3">
      <c r="A77" s="9" t="s">
        <v>69</v>
      </c>
      <c r="E77" s="122"/>
      <c r="F77" s="122"/>
      <c r="G77" s="122"/>
      <c r="H77" s="117"/>
      <c r="I77" s="123"/>
    </row>
    <row r="78" spans="1:26" x14ac:dyDescent="0.3">
      <c r="E78" s="122" t="s">
        <v>37</v>
      </c>
      <c r="F78" s="122"/>
      <c r="G78" s="122"/>
      <c r="H78" s="117">
        <f>I55</f>
        <v>155</v>
      </c>
      <c r="I78" s="123">
        <f>H78*100/D55</f>
        <v>100</v>
      </c>
    </row>
    <row r="79" spans="1:26" x14ac:dyDescent="0.3">
      <c r="E79" s="122"/>
      <c r="F79" s="122"/>
      <c r="G79" s="122"/>
      <c r="H79" s="117"/>
      <c r="I79" s="123"/>
    </row>
    <row r="80" spans="1:26" x14ac:dyDescent="0.3">
      <c r="E80" s="122" t="s">
        <v>51</v>
      </c>
      <c r="F80" s="122"/>
      <c r="G80" s="122"/>
      <c r="H80" s="117">
        <f>I68</f>
        <v>145</v>
      </c>
      <c r="I80" s="123">
        <f>H80*100/D68</f>
        <v>100</v>
      </c>
    </row>
    <row r="81" spans="5:9" x14ac:dyDescent="0.3">
      <c r="E81" s="122"/>
      <c r="F81" s="122"/>
      <c r="G81" s="122"/>
      <c r="H81" s="117"/>
      <c r="I81" s="123"/>
    </row>
    <row r="82" spans="5:9" x14ac:dyDescent="0.3">
      <c r="E82" s="124" t="s">
        <v>70</v>
      </c>
      <c r="F82" s="124"/>
      <c r="G82" s="124"/>
      <c r="H82" s="125">
        <f>SUM(H74:H81)</f>
        <v>685</v>
      </c>
      <c r="I82" s="126">
        <f>SUM(I74:I81)/4</f>
        <v>100</v>
      </c>
    </row>
    <row r="83" spans="5:9" x14ac:dyDescent="0.3">
      <c r="E83" s="124"/>
      <c r="F83" s="124"/>
      <c r="G83" s="124"/>
      <c r="H83" s="125"/>
      <c r="I83" s="127"/>
    </row>
    <row r="84" spans="5:9" x14ac:dyDescent="0.3">
      <c r="E84" s="124" t="s">
        <v>71</v>
      </c>
      <c r="F84" s="124"/>
      <c r="G84" s="124"/>
      <c r="H84" s="128" t="str">
        <f>IF(H82&gt;350,"TERRE D'EXCELLENCE CYCLISTE",IF(H82&gt;200,"TERRE DE CYCLISME",IF(H82&lt;200,"PAS DE LABEL")))</f>
        <v>TERRE D'EXCELLENCE CYCLISTE</v>
      </c>
      <c r="I84" s="129"/>
    </row>
    <row r="85" spans="5:9" x14ac:dyDescent="0.3">
      <c r="E85" s="124"/>
      <c r="F85" s="124"/>
      <c r="G85" s="124"/>
      <c r="H85" s="130"/>
      <c r="I85" s="131"/>
    </row>
    <row r="86" spans="5:9" ht="15" customHeight="1" x14ac:dyDescent="0.3"/>
    <row r="87" spans="5:9" ht="15" customHeight="1" x14ac:dyDescent="0.3"/>
  </sheetData>
  <mergeCells count="58">
    <mergeCell ref="E82:G83"/>
    <mergeCell ref="H82:H83"/>
    <mergeCell ref="E84:G85"/>
    <mergeCell ref="I82:I83"/>
    <mergeCell ref="H84:I85"/>
    <mergeCell ref="H80:H81"/>
    <mergeCell ref="E74:G75"/>
    <mergeCell ref="E76:G77"/>
    <mergeCell ref="E78:G79"/>
    <mergeCell ref="I80:I81"/>
    <mergeCell ref="E80:G81"/>
    <mergeCell ref="I74:I75"/>
    <mergeCell ref="I76:I77"/>
    <mergeCell ref="I78:I79"/>
    <mergeCell ref="E73:G73"/>
    <mergeCell ref="H56:H57"/>
    <mergeCell ref="H74:H75"/>
    <mergeCell ref="H76:H77"/>
    <mergeCell ref="H78:H79"/>
    <mergeCell ref="A69:H69"/>
    <mergeCell ref="A58:A61"/>
    <mergeCell ref="A62:A67"/>
    <mergeCell ref="A56:B57"/>
    <mergeCell ref="C56:C67"/>
    <mergeCell ref="D56:D57"/>
    <mergeCell ref="E56:E57"/>
    <mergeCell ref="G56:G57"/>
    <mergeCell ref="G23:G24"/>
    <mergeCell ref="C41:C54"/>
    <mergeCell ref="D41:D42"/>
    <mergeCell ref="F41:F42"/>
    <mergeCell ref="F56:F57"/>
    <mergeCell ref="A47:A54"/>
    <mergeCell ref="H4:H5"/>
    <mergeCell ref="I4:I5"/>
    <mergeCell ref="F4:F5"/>
    <mergeCell ref="A25:A29"/>
    <mergeCell ref="A30:A38"/>
    <mergeCell ref="A41:B42"/>
    <mergeCell ref="H23:H24"/>
    <mergeCell ref="H41:H42"/>
    <mergeCell ref="A4:B5"/>
    <mergeCell ref="C4:C21"/>
    <mergeCell ref="F23:F24"/>
    <mergeCell ref="A2:I2"/>
    <mergeCell ref="E41:E42"/>
    <mergeCell ref="G41:G42"/>
    <mergeCell ref="A43:A46"/>
    <mergeCell ref="A23:B24"/>
    <mergeCell ref="C23:C38"/>
    <mergeCell ref="D23:D24"/>
    <mergeCell ref="E23:E24"/>
    <mergeCell ref="A6:A11"/>
    <mergeCell ref="A1:I1"/>
    <mergeCell ref="D4:D5"/>
    <mergeCell ref="E4:E5"/>
    <mergeCell ref="G4:G5"/>
    <mergeCell ref="A12:A21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6AB65DFBCA043A0F090A27103E536" ma:contentTypeVersion="11" ma:contentTypeDescription="Crée un document." ma:contentTypeScope="" ma:versionID="d51e9aa6e9bb22107e16ce1804813276">
  <xsd:schema xmlns:xsd="http://www.w3.org/2001/XMLSchema" xmlns:xs="http://www.w3.org/2001/XMLSchema" xmlns:p="http://schemas.microsoft.com/office/2006/metadata/properties" xmlns:ns2="2e8746a0-c2e3-4413-b2ec-0bb42a7baa49" xmlns:ns3="4a4cc523-e69c-46b7-b2bf-64a872e6f2ae" targetNamespace="http://schemas.microsoft.com/office/2006/metadata/properties" ma:root="true" ma:fieldsID="1fc55f19c2d45e8169fb132367031e87" ns2:_="" ns3:_="">
    <xsd:import namespace="2e8746a0-c2e3-4413-b2ec-0bb42a7baa49"/>
    <xsd:import namespace="4a4cc523-e69c-46b7-b2bf-64a872e6f2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746a0-c2e3-4413-b2ec-0bb42a7ba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cc523-e69c-46b7-b2bf-64a872e6f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EF611-E71F-42C3-B953-4DE22BE65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8746a0-c2e3-4413-b2ec-0bb42a7baa49"/>
    <ds:schemaRef ds:uri="4a4cc523-e69c-46b7-b2bf-64a872e6f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8FAD4-C47C-4C4D-AD02-0B2ED4C2BE31}">
  <ds:schemaRefs>
    <ds:schemaRef ds:uri="4a4cc523-e69c-46b7-b2bf-64a872e6f2ae"/>
    <ds:schemaRef ds:uri="http://purl.org/dc/terms/"/>
    <ds:schemaRef ds:uri="2e8746a0-c2e3-4413-b2ec-0bb42a7baa4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BED273-F16B-4224-B8A2-52E75D136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SCHWAB</dc:creator>
  <cp:keywords/>
  <dc:description/>
  <cp:lastModifiedBy>Jérôme KRIER</cp:lastModifiedBy>
  <cp:revision/>
  <dcterms:created xsi:type="dcterms:W3CDTF">2018-07-13T09:37:54Z</dcterms:created>
  <dcterms:modified xsi:type="dcterms:W3CDTF">2022-04-05T17:24:16Z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0x010100CC16AB65DFBCA043A0F090A27103E536</vt:lpwstr>
  </property>
  <property fmtid="{D5CDD505-2E9C-101B-9397-08002B2CF9AE}" pid="3" name="Order">
    <vt:r8>163800</vt:r8>
  </property>
</Properties>
</file>